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75" windowWidth="18150" windowHeight="822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D25" i="1" l="1"/>
  <c r="B23" i="1"/>
  <c r="D26" i="1"/>
  <c r="D27" i="1"/>
  <c r="D21" i="1"/>
  <c r="D20" i="1"/>
  <c r="D10" i="1"/>
  <c r="D11" i="1"/>
  <c r="D13" i="1"/>
  <c r="D14" i="1"/>
  <c r="D24" i="1"/>
  <c r="C12" i="1"/>
  <c r="I3" i="2"/>
  <c r="D5" i="2"/>
  <c r="D4" i="2" l="1"/>
  <c r="C9" i="1"/>
  <c r="G5" i="2"/>
  <c r="I5" i="2" s="1"/>
  <c r="C17" i="1"/>
  <c r="C23" i="1"/>
  <c r="B17" i="1"/>
  <c r="B12" i="1"/>
  <c r="D12" i="1" s="1"/>
  <c r="B9" i="1"/>
  <c r="G4" i="2" l="1"/>
  <c r="I4" i="2" s="1"/>
  <c r="C16" i="1"/>
  <c r="B16" i="1"/>
  <c r="B15" i="1"/>
  <c r="D18" i="1"/>
  <c r="C15" i="1"/>
  <c r="D9" i="1"/>
  <c r="D23" i="1"/>
  <c r="D17" i="1"/>
  <c r="D16" i="1" l="1"/>
</calcChain>
</file>

<file path=xl/sharedStrings.xml><?xml version="1.0" encoding="utf-8"?>
<sst xmlns="http://schemas.openxmlformats.org/spreadsheetml/2006/main" count="51" uniqueCount="49">
  <si>
    <t xml:space="preserve">Załącznik nr 1 </t>
  </si>
  <si>
    <t>Wyszczególnienie</t>
  </si>
  <si>
    <r>
      <t>PLAN                                    (</t>
    </r>
    <r>
      <rPr>
        <b/>
        <sz val="10"/>
        <rFont val="Arial CE"/>
        <charset val="238"/>
      </rPr>
      <t>po zmianach)</t>
    </r>
  </si>
  <si>
    <t>WYKONANIE</t>
  </si>
  <si>
    <t>4=3/2</t>
  </si>
  <si>
    <t>I. DOCHODY</t>
  </si>
  <si>
    <t>1. Dochody bieżące</t>
  </si>
  <si>
    <t>2. Dochody majątkowe</t>
  </si>
  <si>
    <t>II. WYDATKI</t>
  </si>
  <si>
    <t>1. Wydatki bieżące</t>
  </si>
  <si>
    <t>2. Wydatki majątkowe</t>
  </si>
  <si>
    <t>III.DEFICYT/NADWYŻKA (I - II)</t>
  </si>
  <si>
    <t>IV. FINANSOWANIE (1-2)</t>
  </si>
  <si>
    <t>1. Przychody, z tego:</t>
  </si>
  <si>
    <t>1.1. kredyty i pożyczki</t>
  </si>
  <si>
    <t>1.1.1. na realizację programów i projektów realizowanych z udziałem środków pochodzących z funduszy strukturalnych i Funduszu Spójności UE</t>
  </si>
  <si>
    <t>1.2. obligacje</t>
  </si>
  <si>
    <t>1.3. prywatyzacja majątku</t>
  </si>
  <si>
    <t>1.4. inne źródła</t>
  </si>
  <si>
    <t>2. Rozchody , z tego:</t>
  </si>
  <si>
    <t>2.1. spłaty kredytów i pożyczek, w tym</t>
  </si>
  <si>
    <t>2.1.1. na realizację programów i projektów realizowanych z udziałem środków, o których mowa w art.5 ust.1 pkt 2 ustawy o finansach publicznych</t>
  </si>
  <si>
    <t>2.2. wykup obligacji samorządowych</t>
  </si>
  <si>
    <t>2.3. inne cele (założone lokaty na koniec okr.spr.)</t>
  </si>
  <si>
    <t>Wójt Gminy Dźwierzuty</t>
  </si>
  <si>
    <t>mgr inż. Czesław Wierzuk</t>
  </si>
  <si>
    <t>bieżące</t>
  </si>
  <si>
    <t>majątkowe</t>
  </si>
  <si>
    <t>Dochody razem</t>
  </si>
  <si>
    <t>Wydatki razem</t>
  </si>
  <si>
    <t>dotacja Powiat</t>
  </si>
  <si>
    <t>Masterplan</t>
  </si>
  <si>
    <t xml:space="preserve">Wpływy z tytułu przekształ. prawa użytk. wieczystego przysługującego osobom fiz. w prawo własności </t>
  </si>
  <si>
    <t>Wpływy z tytułu odpłatnego nabycia prawa własności oraz prawa użytkowania wieczystego nieruchomości (działki budowlane, lokale mieszkalne)</t>
  </si>
  <si>
    <t>Dotacje otrzymane z budżetu państwa na realizację inwestycji i zakupów inwestycyjnych własnych gmin (związków gmin)</t>
  </si>
  <si>
    <t xml:space="preserve">Dotacje otrzymane z państwowych funduszy celowych na finansowanie lub dofinansowanie kosztów realizacji inwestycji i zakupów inwestycyjnych jednostek sektora finansów publicznych </t>
  </si>
  <si>
    <t xml:space="preserve">WSKAŹNIK      (w %)                   </t>
  </si>
  <si>
    <t>I-XII</t>
  </si>
  <si>
    <t>Liczba decyzji</t>
  </si>
  <si>
    <t>Kwota umorzeń</t>
  </si>
  <si>
    <t xml:space="preserve">Tytuł umorzenia </t>
  </si>
  <si>
    <t>Podstawa prawna</t>
  </si>
  <si>
    <t>-</t>
  </si>
  <si>
    <t>do Zarządzenia nr 87/2013</t>
  </si>
  <si>
    <t>Wójta Gminy Dźwierzuty z dnia 29 października 2013r.</t>
  </si>
  <si>
    <t>Informacja kwartalna o wykonaniu budżetu Gminy Dźwierzuty oraz o udzielonych umorzeniach niepodatkowych należności budżetowych za III kwartał 2013 r.</t>
  </si>
  <si>
    <t>bardzo trudna sytuacja finansowa</t>
  </si>
  <si>
    <t>§ 3 ust.3 pkt 6 uchwały nr III/8/10 Rady Gminy Dźwierzuty z dnia 29 grudnia 2010r. (Dz.Urz. Woj. Warm. Maz. Z 2011 r. Nr 15, poz. 275)</t>
  </si>
  <si>
    <t>Kwartalna informacja o udzielonych umorzeniach niepodatkowych należności budżetowych, o których mowa w art. 60 ufp za III kwartał 2013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</si>
</sst>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charset val="238"/>
    </font>
    <font>
      <i/>
      <sz val="8"/>
      <name val="Arial CE"/>
      <family val="2"/>
      <charset val="238"/>
    </font>
    <font>
      <b/>
      <sz val="11"/>
      <name val="Arial CE"/>
      <charset val="238"/>
    </font>
    <font>
      <i/>
      <sz val="10"/>
      <name val="Arial CE"/>
      <family val="2"/>
      <charset val="238"/>
    </font>
    <font>
      <b/>
      <sz val="12"/>
      <name val="Arial CE"/>
      <charset val="238"/>
    </font>
    <font>
      <sz val="10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gray125">
        <bgColor indexed="41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4" fontId="2" fillId="0" borderId="5" xfId="1" applyNumberFormat="1" applyFont="1" applyBorder="1" applyAlignment="1">
      <alignment horizontal="right" vertical="center"/>
    </xf>
    <xf numFmtId="4" fontId="2" fillId="0" borderId="6" xfId="1" applyNumberFormat="1" applyFont="1" applyBorder="1" applyAlignment="1">
      <alignment horizontal="center" vertical="center"/>
    </xf>
    <xf numFmtId="0" fontId="1" fillId="0" borderId="4" xfId="1" applyFont="1" applyBorder="1" applyAlignment="1">
      <alignment vertical="center"/>
    </xf>
    <xf numFmtId="4" fontId="1" fillId="0" borderId="5" xfId="1" applyNumberFormat="1" applyFont="1" applyBorder="1" applyAlignment="1">
      <alignment horizontal="right" vertical="center"/>
    </xf>
    <xf numFmtId="4" fontId="1" fillId="0" borderId="5" xfId="1" applyNumberFormat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4" fontId="3" fillId="0" borderId="5" xfId="1" applyNumberFormat="1" applyFont="1" applyBorder="1" applyAlignment="1">
      <alignment horizontal="right" vertical="center"/>
    </xf>
    <xf numFmtId="4" fontId="3" fillId="0" borderId="5" xfId="1" applyNumberFormat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4" fontId="4" fillId="0" borderId="5" xfId="1" applyNumberFormat="1" applyFont="1" applyBorder="1" applyAlignment="1">
      <alignment horizontal="right" vertical="center"/>
    </xf>
    <xf numFmtId="0" fontId="3" fillId="0" borderId="4" xfId="1" applyFont="1" applyBorder="1" applyAlignment="1">
      <alignment vertical="center" wrapText="1"/>
    </xf>
    <xf numFmtId="4" fontId="3" fillId="0" borderId="7" xfId="1" applyNumberFormat="1" applyFont="1" applyBorder="1" applyAlignment="1">
      <alignment horizontal="right" vertical="center"/>
    </xf>
    <xf numFmtId="4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vertical="center" wrapText="1"/>
    </xf>
    <xf numFmtId="0" fontId="3" fillId="0" borderId="8" xfId="1" applyFont="1" applyBorder="1" applyAlignment="1">
      <alignment vertical="center"/>
    </xf>
    <xf numFmtId="4" fontId="3" fillId="0" borderId="9" xfId="1" applyNumberFormat="1" applyFont="1" applyBorder="1" applyAlignment="1">
      <alignment horizontal="right" vertical="center"/>
    </xf>
    <xf numFmtId="4" fontId="3" fillId="0" borderId="9" xfId="1" applyNumberFormat="1" applyFont="1" applyBorder="1" applyAlignment="1">
      <alignment vertical="center"/>
    </xf>
    <xf numFmtId="0" fontId="3" fillId="0" borderId="10" xfId="1" applyFont="1" applyBorder="1" applyAlignment="1">
      <alignment vertical="center" wrapText="1"/>
    </xf>
    <xf numFmtId="4" fontId="3" fillId="0" borderId="11" xfId="1" applyNumberFormat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3" fontId="3" fillId="0" borderId="0" xfId="1" applyNumberFormat="1" applyFont="1" applyBorder="1" applyAlignment="1">
      <alignment vertical="center" wrapText="1"/>
    </xf>
    <xf numFmtId="3" fontId="3" fillId="0" borderId="12" xfId="1" applyNumberFormat="1" applyFont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" fontId="9" fillId="0" borderId="5" xfId="1" applyNumberFormat="1" applyFont="1" applyBorder="1" applyAlignment="1">
      <alignment horizontal="right" vertical="center"/>
    </xf>
    <xf numFmtId="4" fontId="0" fillId="0" borderId="0" xfId="0" applyNumberFormat="1"/>
    <xf numFmtId="4" fontId="11" fillId="0" borderId="0" xfId="0" applyNumberFormat="1" applyFont="1"/>
    <xf numFmtId="3" fontId="3" fillId="0" borderId="5" xfId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49" fontId="10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5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 wrapText="1"/>
    </xf>
    <xf numFmtId="4" fontId="3" fillId="0" borderId="5" xfId="1" applyNumberFormat="1" applyFont="1" applyBorder="1" applyAlignment="1">
      <alignment horizontal="center" vertical="center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topLeftCell="A25" workbookViewId="0">
      <selection activeCell="F29" sqref="F29"/>
    </sheetView>
  </sheetViews>
  <sheetFormatPr defaultRowHeight="14.25"/>
  <cols>
    <col min="1" max="1" width="29.75" customWidth="1"/>
    <col min="2" max="2" width="17.625" customWidth="1"/>
    <col min="3" max="3" width="18.75" customWidth="1"/>
    <col min="4" max="4" width="14.25" customWidth="1"/>
    <col min="6" max="6" width="12.375" bestFit="1" customWidth="1"/>
  </cols>
  <sheetData>
    <row r="1" spans="1:6">
      <c r="A1" s="1"/>
      <c r="B1" s="34"/>
      <c r="C1" s="41" t="s">
        <v>0</v>
      </c>
      <c r="D1" s="41"/>
    </row>
    <row r="2" spans="1:6">
      <c r="A2" s="1"/>
      <c r="B2" s="34"/>
      <c r="C2" s="41" t="s">
        <v>43</v>
      </c>
      <c r="D2" s="41"/>
    </row>
    <row r="3" spans="1:6">
      <c r="A3" s="1"/>
      <c r="B3" s="41" t="s">
        <v>44</v>
      </c>
      <c r="C3" s="41"/>
      <c r="D3" s="41"/>
    </row>
    <row r="4" spans="1:6" ht="38.25" customHeight="1">
      <c r="A4" s="43" t="s">
        <v>45</v>
      </c>
      <c r="B4" s="43"/>
      <c r="C4" s="43"/>
      <c r="D4" s="43"/>
    </row>
    <row r="5" spans="1:6" ht="7.5" customHeight="1" thickBot="1">
      <c r="A5" s="2"/>
      <c r="B5" s="2"/>
      <c r="C5" s="2"/>
      <c r="D5" s="3"/>
    </row>
    <row r="6" spans="1:6" ht="15.75" thickTop="1">
      <c r="A6" s="44" t="s">
        <v>1</v>
      </c>
      <c r="B6" s="46" t="s">
        <v>2</v>
      </c>
      <c r="C6" s="4" t="s">
        <v>3</v>
      </c>
      <c r="D6" s="48" t="s">
        <v>36</v>
      </c>
    </row>
    <row r="7" spans="1:6" ht="15">
      <c r="A7" s="45"/>
      <c r="B7" s="47"/>
      <c r="C7" s="5" t="s">
        <v>37</v>
      </c>
      <c r="D7" s="49"/>
    </row>
    <row r="8" spans="1:6">
      <c r="A8" s="6">
        <v>1</v>
      </c>
      <c r="B8" s="7">
        <v>2</v>
      </c>
      <c r="C8" s="7">
        <v>3</v>
      </c>
      <c r="D8" s="8" t="s">
        <v>4</v>
      </c>
    </row>
    <row r="9" spans="1:6" ht="15.75">
      <c r="A9" s="9" t="s">
        <v>5</v>
      </c>
      <c r="B9" s="10">
        <f>B10+B11</f>
        <v>26075148.73</v>
      </c>
      <c r="C9" s="10">
        <f>C10+C11</f>
        <v>17681364.869999997</v>
      </c>
      <c r="D9" s="11">
        <f>C9/B9*100</f>
        <v>67.809257976186416</v>
      </c>
    </row>
    <row r="10" spans="1:6" ht="15.75">
      <c r="A10" s="12" t="s">
        <v>6</v>
      </c>
      <c r="B10" s="13">
        <v>20370128.100000001</v>
      </c>
      <c r="C10" s="14">
        <v>16266818.619999999</v>
      </c>
      <c r="D10" s="11">
        <f t="shared" ref="D10:D25" si="0">C10/B10*100</f>
        <v>79.856241159327794</v>
      </c>
      <c r="F10" s="36"/>
    </row>
    <row r="11" spans="1:6" ht="15.75">
      <c r="A11" s="12" t="s">
        <v>7</v>
      </c>
      <c r="B11" s="13">
        <v>5705020.6299999999</v>
      </c>
      <c r="C11" s="14">
        <v>1414546.25</v>
      </c>
      <c r="D11" s="11">
        <f t="shared" si="0"/>
        <v>24.794761346901563</v>
      </c>
      <c r="F11" s="36"/>
    </row>
    <row r="12" spans="1:6" ht="15.75">
      <c r="A12" s="9" t="s">
        <v>8</v>
      </c>
      <c r="B12" s="10">
        <f>B13+B14</f>
        <v>27141547.729999997</v>
      </c>
      <c r="C12" s="10">
        <f>C13+C14</f>
        <v>15600557.809999999</v>
      </c>
      <c r="D12" s="11">
        <f t="shared" si="0"/>
        <v>57.478512151156536</v>
      </c>
    </row>
    <row r="13" spans="1:6" ht="15.75">
      <c r="A13" s="15" t="s">
        <v>9</v>
      </c>
      <c r="B13" s="16">
        <v>18505391.059999999</v>
      </c>
      <c r="C13" s="17">
        <v>13230730.789999999</v>
      </c>
      <c r="D13" s="11">
        <f t="shared" si="0"/>
        <v>71.496628993691743</v>
      </c>
    </row>
    <row r="14" spans="1:6" ht="15.75">
      <c r="A14" s="15" t="s">
        <v>10</v>
      </c>
      <c r="B14" s="16">
        <v>8636156.6699999999</v>
      </c>
      <c r="C14" s="17">
        <v>2369827.02</v>
      </c>
      <c r="D14" s="11">
        <f t="shared" si="0"/>
        <v>27.440759941655852</v>
      </c>
    </row>
    <row r="15" spans="1:6" ht="15.75">
      <c r="A15" s="9" t="s">
        <v>11</v>
      </c>
      <c r="B15" s="10">
        <f>B9-B12</f>
        <v>-1066398.9999999963</v>
      </c>
      <c r="C15" s="10">
        <f>C9-C12</f>
        <v>2080807.0599999987</v>
      </c>
      <c r="D15" s="11" t="s">
        <v>42</v>
      </c>
    </row>
    <row r="16" spans="1:6" ht="15.75">
      <c r="A16" s="9" t="s">
        <v>12</v>
      </c>
      <c r="B16" s="35">
        <f>B17-B23</f>
        <v>1066399</v>
      </c>
      <c r="C16" s="35">
        <f>C17-C23</f>
        <v>95259.690000000061</v>
      </c>
      <c r="D16" s="11">
        <f t="shared" si="0"/>
        <v>8.9328375214155358</v>
      </c>
      <c r="F16" s="36"/>
    </row>
    <row r="17" spans="1:4" ht="15.75">
      <c r="A17" s="18" t="s">
        <v>13</v>
      </c>
      <c r="B17" s="19">
        <f>B18+B22</f>
        <v>2109906.1</v>
      </c>
      <c r="C17" s="19">
        <f>C18+C22</f>
        <v>747861.26</v>
      </c>
      <c r="D17" s="11">
        <f t="shared" si="0"/>
        <v>35.445239008503741</v>
      </c>
    </row>
    <row r="18" spans="1:4" ht="15.75">
      <c r="A18" s="15" t="s">
        <v>14</v>
      </c>
      <c r="B18" s="16">
        <v>1962044.84</v>
      </c>
      <c r="C18" s="17">
        <v>600000</v>
      </c>
      <c r="D18" s="11">
        <f t="shared" si="0"/>
        <v>30.580340865196536</v>
      </c>
    </row>
    <row r="19" spans="1:4" ht="63.75">
      <c r="A19" s="20" t="s">
        <v>15</v>
      </c>
      <c r="B19" s="16">
        <v>0</v>
      </c>
      <c r="C19" s="17">
        <v>0</v>
      </c>
      <c r="D19" s="11">
        <v>0</v>
      </c>
    </row>
    <row r="20" spans="1:4" ht="15.75">
      <c r="A20" s="20" t="s">
        <v>16</v>
      </c>
      <c r="B20" s="16">
        <v>0</v>
      </c>
      <c r="C20" s="17">
        <v>0</v>
      </c>
      <c r="D20" s="11">
        <f>C20</f>
        <v>0</v>
      </c>
    </row>
    <row r="21" spans="1:4" ht="15.75">
      <c r="A21" s="15" t="s">
        <v>17</v>
      </c>
      <c r="B21" s="16">
        <v>0</v>
      </c>
      <c r="C21" s="17">
        <v>0</v>
      </c>
      <c r="D21" s="11">
        <f>C21</f>
        <v>0</v>
      </c>
    </row>
    <row r="22" spans="1:4" ht="15.75">
      <c r="A22" s="15" t="s">
        <v>18</v>
      </c>
      <c r="B22" s="16">
        <v>147861.26</v>
      </c>
      <c r="C22" s="17">
        <v>147861.26</v>
      </c>
      <c r="D22" s="11">
        <v>0</v>
      </c>
    </row>
    <row r="23" spans="1:4" ht="15.75">
      <c r="A23" s="18" t="s">
        <v>19</v>
      </c>
      <c r="B23" s="19">
        <f>B24+B26+B27</f>
        <v>1043507.1</v>
      </c>
      <c r="C23" s="19">
        <f>C24</f>
        <v>652601.56999999995</v>
      </c>
      <c r="D23" s="11">
        <f t="shared" si="0"/>
        <v>62.53925536299657</v>
      </c>
    </row>
    <row r="24" spans="1:4" ht="19.5" customHeight="1">
      <c r="A24" s="15" t="s">
        <v>20</v>
      </c>
      <c r="B24" s="21">
        <v>929059.72</v>
      </c>
      <c r="C24" s="22">
        <v>652601.56999999995</v>
      </c>
      <c r="D24" s="11">
        <f t="shared" si="0"/>
        <v>70.243231511532969</v>
      </c>
    </row>
    <row r="25" spans="1:4" ht="51">
      <c r="A25" s="23" t="s">
        <v>21</v>
      </c>
      <c r="B25" s="16">
        <v>238642.42</v>
      </c>
      <c r="C25" s="17">
        <v>238642.42</v>
      </c>
      <c r="D25" s="11">
        <f t="shared" si="0"/>
        <v>100</v>
      </c>
    </row>
    <row r="26" spans="1:4" ht="15.75">
      <c r="A26" s="24" t="s">
        <v>22</v>
      </c>
      <c r="B26" s="25">
        <v>0</v>
      </c>
      <c r="C26" s="26">
        <v>0</v>
      </c>
      <c r="D26" s="11">
        <f t="shared" ref="D26:D27" si="1">C26</f>
        <v>0</v>
      </c>
    </row>
    <row r="27" spans="1:4" ht="26.25" thickBot="1">
      <c r="A27" s="27" t="s">
        <v>23</v>
      </c>
      <c r="B27" s="28">
        <v>114447.38</v>
      </c>
      <c r="C27" s="28">
        <v>0</v>
      </c>
      <c r="D27" s="11">
        <f t="shared" si="1"/>
        <v>0</v>
      </c>
    </row>
    <row r="28" spans="1:4" ht="15" thickTop="1">
      <c r="A28" s="29"/>
      <c r="B28" s="30"/>
      <c r="C28" s="30"/>
      <c r="D28" s="31"/>
    </row>
    <row r="29" spans="1:4" ht="36" customHeight="1">
      <c r="A29" s="42" t="s">
        <v>48</v>
      </c>
      <c r="B29" s="42"/>
      <c r="C29" s="42"/>
      <c r="D29" s="42"/>
    </row>
    <row r="30" spans="1:4" ht="36" customHeight="1">
      <c r="A30" s="39" t="s">
        <v>38</v>
      </c>
      <c r="B30" s="38" t="s">
        <v>39</v>
      </c>
      <c r="C30" s="38" t="s">
        <v>40</v>
      </c>
      <c r="D30" s="38" t="s">
        <v>41</v>
      </c>
    </row>
    <row r="31" spans="1:4" s="1" customFormat="1" ht="108.75" customHeight="1">
      <c r="A31" s="40">
        <v>1</v>
      </c>
      <c r="B31" s="54">
        <v>592.5</v>
      </c>
      <c r="C31" s="52" t="s">
        <v>46</v>
      </c>
      <c r="D31" s="53" t="s">
        <v>47</v>
      </c>
    </row>
    <row r="32" spans="1:4" s="1" customFormat="1" ht="10.5" customHeight="1">
      <c r="B32" s="2"/>
      <c r="C32" s="2"/>
      <c r="D32" s="3"/>
    </row>
    <row r="33" spans="1:4" ht="6.75" customHeight="1">
      <c r="A33" s="1"/>
      <c r="B33" s="2"/>
      <c r="C33" s="32"/>
      <c r="D33" s="3"/>
    </row>
    <row r="34" spans="1:4" s="1" customFormat="1">
      <c r="B34" s="2"/>
      <c r="C34" s="32" t="s">
        <v>24</v>
      </c>
      <c r="D34" s="3"/>
    </row>
    <row r="35" spans="1:4" s="1" customFormat="1">
      <c r="B35" s="2"/>
      <c r="C35" s="32"/>
      <c r="D35" s="3"/>
    </row>
    <row r="36" spans="1:4">
      <c r="A36" s="1"/>
      <c r="B36" s="2"/>
      <c r="C36" s="32" t="s">
        <v>25</v>
      </c>
      <c r="D36" s="3"/>
    </row>
    <row r="37" spans="1:4">
      <c r="A37" s="1"/>
      <c r="B37" s="1"/>
      <c r="C37" s="1"/>
      <c r="D37" s="33"/>
    </row>
    <row r="38" spans="1:4">
      <c r="A38" s="1"/>
      <c r="B38" s="1"/>
      <c r="C38" s="1"/>
      <c r="D38" s="33"/>
    </row>
    <row r="39" spans="1:4">
      <c r="A39" s="1"/>
      <c r="B39" s="1"/>
      <c r="C39" s="1"/>
      <c r="D39" s="33"/>
    </row>
  </sheetData>
  <mergeCells count="8">
    <mergeCell ref="C1:D1"/>
    <mergeCell ref="C2:D2"/>
    <mergeCell ref="B3:D3"/>
    <mergeCell ref="A29:D29"/>
    <mergeCell ref="A4:D4"/>
    <mergeCell ref="A6:A7"/>
    <mergeCell ref="B6:B7"/>
    <mergeCell ref="D6:D7"/>
  </mergeCells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6"/>
  <sheetViews>
    <sheetView workbookViewId="0">
      <selection activeCell="F21" sqref="F21"/>
    </sheetView>
  </sheetViews>
  <sheetFormatPr defaultRowHeight="14.25"/>
  <cols>
    <col min="4" max="4" width="14.875" customWidth="1"/>
    <col min="6" max="6" width="9.875" bestFit="1" customWidth="1"/>
    <col min="7" max="7" width="13.25" customWidth="1"/>
    <col min="9" max="9" width="11.375" bestFit="1" customWidth="1"/>
  </cols>
  <sheetData>
    <row r="3" spans="2:15" ht="15">
      <c r="B3" s="1" t="s">
        <v>29</v>
      </c>
      <c r="D3" s="37">
        <v>25630516.760000002</v>
      </c>
      <c r="E3" s="1" t="s">
        <v>28</v>
      </c>
      <c r="F3" s="1"/>
      <c r="G3" s="37">
        <v>23404124.170000002</v>
      </c>
      <c r="I3" s="36">
        <f>D3-G3</f>
        <v>2226392.59</v>
      </c>
    </row>
    <row r="4" spans="2:15">
      <c r="C4" s="1" t="s">
        <v>26</v>
      </c>
      <c r="D4" s="36">
        <f>D3-D5</f>
        <v>18030819.370000001</v>
      </c>
      <c r="E4" s="1"/>
      <c r="F4" s="1" t="s">
        <v>26</v>
      </c>
      <c r="G4" s="36">
        <f>G3-G5</f>
        <v>18519218.690000001</v>
      </c>
      <c r="I4" s="36">
        <f t="shared" ref="I4:I5" si="0">D4-G4</f>
        <v>-488399.3200000003</v>
      </c>
    </row>
    <row r="5" spans="2:15">
      <c r="C5" s="1" t="s">
        <v>27</v>
      </c>
      <c r="D5" s="36">
        <f>SUM(D6:D26)</f>
        <v>7599697.3899999997</v>
      </c>
      <c r="E5" s="1"/>
      <c r="F5" s="1" t="s">
        <v>27</v>
      </c>
      <c r="G5" s="36">
        <f>SUM(G6:G11)</f>
        <v>4884905.4799999995</v>
      </c>
      <c r="I5" s="36">
        <f t="shared" si="0"/>
        <v>2714791.91</v>
      </c>
    </row>
    <row r="6" spans="2:15">
      <c r="D6" s="36">
        <v>5400572.8499999996</v>
      </c>
      <c r="G6" s="36">
        <v>4181959.29</v>
      </c>
      <c r="I6" s="1" t="s">
        <v>31</v>
      </c>
    </row>
    <row r="7" spans="2:15">
      <c r="D7" s="36">
        <v>50000</v>
      </c>
      <c r="G7" s="36">
        <v>30475.64</v>
      </c>
      <c r="I7" s="1" t="s">
        <v>30</v>
      </c>
    </row>
    <row r="8" spans="2:15">
      <c r="D8" s="36">
        <v>162104.32000000001</v>
      </c>
      <c r="G8" s="36">
        <v>37535</v>
      </c>
      <c r="I8" s="50" t="s">
        <v>32</v>
      </c>
      <c r="J8" s="51"/>
      <c r="K8" s="51"/>
      <c r="L8" s="51"/>
      <c r="M8" s="51"/>
      <c r="N8" s="51"/>
      <c r="O8" s="51"/>
    </row>
    <row r="9" spans="2:15">
      <c r="D9" s="36">
        <v>14494</v>
      </c>
      <c r="G9" s="36">
        <v>234850.62</v>
      </c>
      <c r="I9" s="50" t="s">
        <v>33</v>
      </c>
      <c r="J9" s="51"/>
      <c r="K9" s="51"/>
      <c r="L9" s="51"/>
      <c r="M9" s="51"/>
      <c r="N9" s="51"/>
      <c r="O9" s="51"/>
    </row>
    <row r="10" spans="2:15">
      <c r="D10" s="36">
        <v>83928.27</v>
      </c>
      <c r="G10" s="36">
        <v>84.93</v>
      </c>
      <c r="I10" s="50" t="s">
        <v>34</v>
      </c>
      <c r="J10" s="51"/>
      <c r="K10" s="51"/>
      <c r="L10" s="51"/>
      <c r="M10" s="51"/>
      <c r="N10" s="51"/>
      <c r="O10" s="51"/>
    </row>
    <row r="11" spans="2:15">
      <c r="D11" s="36">
        <v>55050.65</v>
      </c>
      <c r="G11" s="36">
        <v>400000</v>
      </c>
      <c r="I11" s="50" t="s">
        <v>35</v>
      </c>
      <c r="J11" s="51"/>
      <c r="K11" s="51"/>
      <c r="L11" s="51"/>
      <c r="M11" s="51"/>
      <c r="N11" s="51"/>
      <c r="O11" s="51"/>
    </row>
    <row r="12" spans="2:15">
      <c r="D12" s="36">
        <v>14012.16</v>
      </c>
    </row>
    <row r="13" spans="2:15">
      <c r="D13" s="36">
        <v>45885.84</v>
      </c>
    </row>
    <row r="14" spans="2:15">
      <c r="D14" s="36">
        <v>24936.79</v>
      </c>
    </row>
    <row r="15" spans="2:15">
      <c r="D15" s="36">
        <v>74000</v>
      </c>
    </row>
    <row r="16" spans="2:15">
      <c r="D16" s="36">
        <v>13361.24</v>
      </c>
    </row>
    <row r="17" spans="4:6">
      <c r="D17" s="36">
        <v>24268.04</v>
      </c>
    </row>
    <row r="18" spans="4:6">
      <c r="D18" s="36">
        <v>12267.51</v>
      </c>
    </row>
    <row r="19" spans="4:6">
      <c r="D19" s="36">
        <v>27654.91</v>
      </c>
    </row>
    <row r="20" spans="4:6">
      <c r="D20" s="36">
        <v>305467.92</v>
      </c>
      <c r="F20" s="36"/>
    </row>
    <row r="21" spans="4:6">
      <c r="D21" s="36">
        <v>193618.48</v>
      </c>
    </row>
    <row r="22" spans="4:6">
      <c r="D22" s="36">
        <v>4000</v>
      </c>
    </row>
    <row r="23" spans="4:6">
      <c r="D23" s="36">
        <v>55112.14</v>
      </c>
    </row>
    <row r="24" spans="4:6">
      <c r="D24" s="36">
        <v>192951.09</v>
      </c>
    </row>
    <row r="25" spans="4:6">
      <c r="D25" s="36">
        <v>837019.18</v>
      </c>
    </row>
    <row r="26" spans="4:6">
      <c r="D26" s="36">
        <v>8992</v>
      </c>
    </row>
  </sheetData>
  <mergeCells count="4">
    <mergeCell ref="I8:O8"/>
    <mergeCell ref="I9:O9"/>
    <mergeCell ref="I10:O10"/>
    <mergeCell ref="I11:O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Skarbnik-Agata</cp:lastModifiedBy>
  <cp:lastPrinted>2013-10-30T08:23:34Z</cp:lastPrinted>
  <dcterms:created xsi:type="dcterms:W3CDTF">2013-02-11T12:44:08Z</dcterms:created>
  <dcterms:modified xsi:type="dcterms:W3CDTF">2013-10-30T08:29:06Z</dcterms:modified>
</cp:coreProperties>
</file>