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75" windowWidth="18150" windowHeight="79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B36" i="1" l="1"/>
  <c r="C25" i="1" l="1"/>
  <c r="C18" i="1" l="1"/>
  <c r="B27" i="1"/>
  <c r="B18" i="1"/>
  <c r="D30" i="1" l="1"/>
  <c r="D32" i="1"/>
  <c r="D29" i="1"/>
  <c r="D22" i="1"/>
  <c r="D21" i="1"/>
  <c r="D11" i="1"/>
  <c r="D12" i="1"/>
  <c r="D14" i="1"/>
  <c r="D15" i="1"/>
  <c r="D28" i="1"/>
  <c r="C13" i="1"/>
  <c r="I3" i="2"/>
  <c r="D5" i="2"/>
  <c r="D4" i="2" l="1"/>
  <c r="C10" i="1"/>
  <c r="G4" i="2"/>
  <c r="G5" i="2"/>
  <c r="I5" i="2" s="1"/>
  <c r="C27" i="1"/>
  <c r="C17" i="1" s="1"/>
  <c r="B13" i="1"/>
  <c r="D13" i="1" s="1"/>
  <c r="B10" i="1"/>
  <c r="I4" i="2" l="1"/>
  <c r="B17" i="1"/>
  <c r="B16" i="1"/>
  <c r="D19" i="1"/>
  <c r="C16" i="1"/>
  <c r="D10" i="1"/>
  <c r="D27" i="1"/>
  <c r="D18" i="1"/>
  <c r="D17" i="1" l="1"/>
</calcChain>
</file>

<file path=xl/sharedStrings.xml><?xml version="1.0" encoding="utf-8"?>
<sst xmlns="http://schemas.openxmlformats.org/spreadsheetml/2006/main" count="58" uniqueCount="56">
  <si>
    <t xml:space="preserve">Załącznik nr 1 </t>
  </si>
  <si>
    <t>Wyszczególnienie</t>
  </si>
  <si>
    <t>WYKONANIE</t>
  </si>
  <si>
    <t>4=3/2</t>
  </si>
  <si>
    <t>I. DOCHODY</t>
  </si>
  <si>
    <t>1. Dochody bieżące</t>
  </si>
  <si>
    <t>2. Dochody majątkowe</t>
  </si>
  <si>
    <t>II. WYDATKI</t>
  </si>
  <si>
    <t>1. Wydatki bieżące</t>
  </si>
  <si>
    <t>2. Wydatki majątkowe</t>
  </si>
  <si>
    <t>III.DEFICYT/NADWYŻKA (I - II)</t>
  </si>
  <si>
    <t>IV. FINANSOWANIE (1-2)</t>
  </si>
  <si>
    <t>1. Przychody, z tego:</t>
  </si>
  <si>
    <t>1.1. kredyty i pożyczki</t>
  </si>
  <si>
    <t>2. Rozchody , z tego:</t>
  </si>
  <si>
    <t>2.1. spłaty kredytów i pożyczek, w tym</t>
  </si>
  <si>
    <t>2.1.1. na realizację programów i projektów realizowanych z udziałem środków, o których mowa w art.5 ust.1 pkt 2 ustawy o finansach publicznych</t>
  </si>
  <si>
    <t>bieżące</t>
  </si>
  <si>
    <t>majątkowe</t>
  </si>
  <si>
    <t>Dochody razem</t>
  </si>
  <si>
    <t>Wydatki razem</t>
  </si>
  <si>
    <t>dotacja Powiat</t>
  </si>
  <si>
    <t>Masterplan</t>
  </si>
  <si>
    <t xml:space="preserve">Wpływy z tytułu przekształ. prawa użytk. wieczystego przysługującego osobom fiz. w prawo własności </t>
  </si>
  <si>
    <t>Wpływy z tytułu odpłatnego nabycia prawa własności oraz prawa użytkowania wieczystego nieruchomości (działki budowlane, lokale mieszkalne)</t>
  </si>
  <si>
    <t>Dotacje otrzymane z budżetu państwa na realizację inwestycji i zakupów inwestycyjnych własnych gmin (związków gmin)</t>
  </si>
  <si>
    <t xml:space="preserve">Dotacje otrzymane z państwowych funduszy celowych na finansowanie lub dofinansowanie kosztów realizacji inwestycji i zakupów inwestycyjnych jednostek sektora finansów publicznych </t>
  </si>
  <si>
    <t xml:space="preserve">WSKAŹNIK      (w %)                   </t>
  </si>
  <si>
    <t>Liczba decyzji</t>
  </si>
  <si>
    <t>Kwota umorzeń</t>
  </si>
  <si>
    <t xml:space="preserve">Tytuł umorzenia </t>
  </si>
  <si>
    <t>Podstawa prawna</t>
  </si>
  <si>
    <t>-</t>
  </si>
  <si>
    <t>1.2. spłata pożyczek udzielonych</t>
  </si>
  <si>
    <t>1.3. nadwyżka z lat ubiegłych</t>
  </si>
  <si>
    <t>1.4. papiery wartościowe</t>
  </si>
  <si>
    <t>1.5. prywatyzacja majątku j.s.t.</t>
  </si>
  <si>
    <t>1.7. inne źródła</t>
  </si>
  <si>
    <t>1.1.1. na realizację programów i projektów realizowanych z udziałem środków, o których mowa w art.5 ust.1 pkt 2 ustawy o finansach publicznych</t>
  </si>
  <si>
    <t>1.6. wolne środki, o których mowa w art.217 ust.2 pkt 6 ustawy o finansach publicznych</t>
  </si>
  <si>
    <t>2.2.pożyczki (udzielone)</t>
  </si>
  <si>
    <t>2.3.wykup papierów wartościowych</t>
  </si>
  <si>
    <t xml:space="preserve">2.4. inne cele </t>
  </si>
  <si>
    <t>PLAN                                    (po zmianach)</t>
  </si>
  <si>
    <t xml:space="preserve">§3 ust.1, ust. 3 pkt 3 oraz §6 ust. 1 pkt 1 uchwały nr III/8/10 Rady Gminy Dźwierzuty z dnia 29 grudnia 2010r. w sprawie określenia szczegółowych zasad , sposobu i trybu udzielania ulg w spłacie należności pieniężnych majacych charakter cywilnoprawny (...) </t>
  </si>
  <si>
    <t>Wójt Gminy Dźwierzuty</t>
  </si>
  <si>
    <t>Marianna Bogusława Szydlik</t>
  </si>
  <si>
    <t>Kwartalna informacja o udzielonych umorzeniach niepodatkowych należności budżetowych, o których mowa w art. 60 ufp (narastająco od początku roku)</t>
  </si>
  <si>
    <t>Wójta Gminy Dźwierzuty</t>
  </si>
  <si>
    <t>do Zarządzenia Nr 116/2018</t>
  </si>
  <si>
    <t xml:space="preserve"> z dnia 22 października 2018 r.</t>
  </si>
  <si>
    <t>Informacja kwartalna o wykonaniu budżetu Gminy Dźwierzuty oraz o udzielonych umorzeniach niepodatkowych należności budżetowych za III kwartał 2018 r.</t>
  </si>
  <si>
    <t xml:space="preserve">Zadłużenie na dz.30.09.2018r. </t>
  </si>
  <si>
    <t>opłata za użytkowanie wieczyste, umorzenia zaległości czynszowych</t>
  </si>
  <si>
    <t>zastosowanie bonifikaty w opłacie rocznej za użytkowanie wieczyste</t>
  </si>
  <si>
    <t>art.74 ust.1 ustawy z dn.21.08.1997 o gospodarce nieruchomościami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</si>
</sst>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name val="Arial CE"/>
      <family val="2"/>
      <charset val="238"/>
    </font>
    <font>
      <i/>
      <sz val="10"/>
      <name val="Calibri"/>
      <family val="2"/>
      <charset val="238"/>
      <scheme val="minor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i/>
      <sz val="8"/>
      <name val="Calibri"/>
      <family val="2"/>
      <charset val="238"/>
      <scheme val="minor"/>
    </font>
    <font>
      <i/>
      <sz val="7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gray125">
        <bgColor indexed="41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0" fillId="0" borderId="0" xfId="0" applyAlignment="1">
      <alignment horizontal="center"/>
    </xf>
    <xf numFmtId="4" fontId="0" fillId="0" borderId="0" xfId="0" applyNumberFormat="1"/>
    <xf numFmtId="4" fontId="5" fillId="0" borderId="0" xfId="0" applyNumberFormat="1" applyFont="1"/>
    <xf numFmtId="0" fontId="6" fillId="0" borderId="5" xfId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5" xfId="1" applyFont="1" applyBorder="1" applyAlignment="1">
      <alignment horizontal="center" vertical="center" wrapText="1"/>
    </xf>
    <xf numFmtId="3" fontId="9" fillId="0" borderId="5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9" fillId="0" borderId="5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4" xfId="1" applyFont="1" applyBorder="1" applyAlignment="1">
      <alignment vertical="center"/>
    </xf>
    <xf numFmtId="4" fontId="10" fillId="0" borderId="5" xfId="1" applyNumberFormat="1" applyFont="1" applyBorder="1" applyAlignment="1">
      <alignment horizontal="right" vertical="center"/>
    </xf>
    <xf numFmtId="4" fontId="10" fillId="0" borderId="6" xfId="1" applyNumberFormat="1" applyFont="1" applyBorder="1" applyAlignment="1">
      <alignment horizontal="center" vertical="center"/>
    </xf>
    <xf numFmtId="0" fontId="11" fillId="0" borderId="4" xfId="1" applyFont="1" applyBorder="1" applyAlignment="1">
      <alignment vertical="center"/>
    </xf>
    <xf numFmtId="4" fontId="11" fillId="0" borderId="5" xfId="1" applyNumberFormat="1" applyFont="1" applyBorder="1" applyAlignment="1">
      <alignment horizontal="right" vertical="center"/>
    </xf>
    <xf numFmtId="4" fontId="11" fillId="0" borderId="5" xfId="1" applyNumberFormat="1" applyFont="1" applyBorder="1" applyAlignment="1">
      <alignment vertical="center"/>
    </xf>
    <xf numFmtId="0" fontId="11" fillId="0" borderId="4" xfId="1" applyFont="1" applyBorder="1" applyAlignment="1">
      <alignment vertical="center" wrapText="1"/>
    </xf>
    <xf numFmtId="4" fontId="11" fillId="0" borderId="7" xfId="1" applyNumberFormat="1" applyFont="1" applyBorder="1" applyAlignment="1">
      <alignment horizontal="right" vertical="center"/>
    </xf>
    <xf numFmtId="4" fontId="11" fillId="0" borderId="7" xfId="1" applyNumberFormat="1" applyFont="1" applyBorder="1" applyAlignment="1">
      <alignment vertical="center"/>
    </xf>
    <xf numFmtId="0" fontId="11" fillId="0" borderId="8" xfId="1" applyFont="1" applyBorder="1" applyAlignment="1">
      <alignment vertical="center" wrapText="1"/>
    </xf>
    <xf numFmtId="0" fontId="11" fillId="0" borderId="8" xfId="1" applyFont="1" applyBorder="1" applyAlignment="1">
      <alignment vertical="center"/>
    </xf>
    <xf numFmtId="4" fontId="11" fillId="0" borderId="9" xfId="1" applyNumberFormat="1" applyFont="1" applyBorder="1" applyAlignment="1">
      <alignment horizontal="right" vertical="center"/>
    </xf>
    <xf numFmtId="4" fontId="11" fillId="0" borderId="9" xfId="1" applyNumberFormat="1" applyFont="1" applyBorder="1" applyAlignment="1">
      <alignment vertical="center"/>
    </xf>
    <xf numFmtId="4" fontId="11" fillId="0" borderId="14" xfId="1" applyNumberFormat="1" applyFont="1" applyBorder="1" applyAlignment="1">
      <alignment horizontal="right" vertical="center"/>
    </xf>
    <xf numFmtId="4" fontId="11" fillId="0" borderId="14" xfId="1" applyNumberFormat="1" applyFont="1" applyBorder="1" applyAlignment="1">
      <alignment vertical="center"/>
    </xf>
    <xf numFmtId="0" fontId="11" fillId="0" borderId="10" xfId="1" applyFont="1" applyBorder="1" applyAlignment="1">
      <alignment vertical="center" wrapText="1"/>
    </xf>
    <xf numFmtId="4" fontId="11" fillId="0" borderId="11" xfId="1" applyNumberFormat="1" applyFont="1" applyBorder="1" applyAlignment="1">
      <alignment vertical="center"/>
    </xf>
    <xf numFmtId="0" fontId="11" fillId="0" borderId="0" xfId="1" applyFont="1" applyBorder="1" applyAlignment="1">
      <alignment vertical="center" wrapText="1"/>
    </xf>
    <xf numFmtId="3" fontId="11" fillId="0" borderId="0" xfId="1" applyNumberFormat="1" applyFont="1" applyBorder="1" applyAlignment="1">
      <alignment vertical="center" wrapText="1"/>
    </xf>
    <xf numFmtId="4" fontId="10" fillId="0" borderId="12" xfId="1" applyNumberFormat="1" applyFont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4" fontId="11" fillId="0" borderId="5" xfId="1" applyNumberFormat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A12" sqref="A12"/>
    </sheetView>
  </sheetViews>
  <sheetFormatPr defaultRowHeight="14.25"/>
  <cols>
    <col min="1" max="1" width="29.75" customWidth="1"/>
    <col min="2" max="2" width="17.625" customWidth="1"/>
    <col min="3" max="3" width="18.75" customWidth="1"/>
    <col min="4" max="4" width="15.75" customWidth="1"/>
    <col min="6" max="6" width="12.375" bestFit="1" customWidth="1"/>
  </cols>
  <sheetData>
    <row r="1" spans="1:6">
      <c r="A1" s="1"/>
      <c r="B1" s="9"/>
      <c r="C1" s="13" t="s">
        <v>0</v>
      </c>
      <c r="D1" s="13"/>
    </row>
    <row r="2" spans="1:6">
      <c r="A2" s="1"/>
      <c r="B2" s="9"/>
      <c r="C2" s="13" t="s">
        <v>49</v>
      </c>
      <c r="D2" s="13"/>
    </row>
    <row r="3" spans="1:6" s="1" customFormat="1">
      <c r="B3" s="10"/>
      <c r="C3" s="13" t="s">
        <v>48</v>
      </c>
      <c r="D3" s="13"/>
    </row>
    <row r="4" spans="1:6">
      <c r="A4" s="1"/>
      <c r="B4" s="13" t="s">
        <v>50</v>
      </c>
      <c r="C4" s="13"/>
      <c r="D4" s="13"/>
    </row>
    <row r="5" spans="1:6" ht="31.5" customHeight="1">
      <c r="A5" s="15" t="s">
        <v>51</v>
      </c>
      <c r="B5" s="15"/>
      <c r="C5" s="15"/>
      <c r="D5" s="15"/>
    </row>
    <row r="6" spans="1:6" ht="3" customHeight="1" thickBot="1">
      <c r="A6" s="2"/>
      <c r="B6" s="2"/>
      <c r="C6" s="2"/>
      <c r="D6" s="3"/>
    </row>
    <row r="7" spans="1:6" ht="14.25" customHeight="1" thickTop="1">
      <c r="A7" s="16" t="s">
        <v>1</v>
      </c>
      <c r="B7" s="18" t="s">
        <v>43</v>
      </c>
      <c r="C7" s="22" t="s">
        <v>2</v>
      </c>
      <c r="D7" s="20" t="s">
        <v>27</v>
      </c>
    </row>
    <row r="8" spans="1:6" ht="15" customHeight="1">
      <c r="A8" s="17"/>
      <c r="B8" s="19"/>
      <c r="C8" s="23"/>
      <c r="D8" s="21"/>
    </row>
    <row r="9" spans="1:6">
      <c r="A9" s="49">
        <v>1</v>
      </c>
      <c r="B9" s="50">
        <v>2</v>
      </c>
      <c r="C9" s="50">
        <v>3</v>
      </c>
      <c r="D9" s="51" t="s">
        <v>3</v>
      </c>
    </row>
    <row r="10" spans="1:6">
      <c r="A10" s="26" t="s">
        <v>4</v>
      </c>
      <c r="B10" s="27">
        <f>B11+B12</f>
        <v>30497261.829999998</v>
      </c>
      <c r="C10" s="27">
        <f>C11+C12</f>
        <v>22800646.899999999</v>
      </c>
      <c r="D10" s="28">
        <f>C10/B10*100</f>
        <v>74.76293126608212</v>
      </c>
    </row>
    <row r="11" spans="1:6">
      <c r="A11" s="29" t="s">
        <v>5</v>
      </c>
      <c r="B11" s="30">
        <v>27667425.539999999</v>
      </c>
      <c r="C11" s="31">
        <v>22130088.289999999</v>
      </c>
      <c r="D11" s="28">
        <f t="shared" ref="D11:D28" si="0">C11/B11*100</f>
        <v>79.986076977077502</v>
      </c>
      <c r="F11" s="6"/>
    </row>
    <row r="12" spans="1:6">
      <c r="A12" s="29" t="s">
        <v>6</v>
      </c>
      <c r="B12" s="30">
        <v>2829836.29</v>
      </c>
      <c r="C12" s="31">
        <v>670558.61</v>
      </c>
      <c r="D12" s="28">
        <f t="shared" si="0"/>
        <v>23.696021298815133</v>
      </c>
      <c r="F12" s="6"/>
    </row>
    <row r="13" spans="1:6">
      <c r="A13" s="26" t="s">
        <v>7</v>
      </c>
      <c r="B13" s="27">
        <f>B14+B15</f>
        <v>32648539.52</v>
      </c>
      <c r="C13" s="27">
        <f>C14+C15</f>
        <v>21054585.080000002</v>
      </c>
      <c r="D13" s="28">
        <f t="shared" si="0"/>
        <v>64.488597007845584</v>
      </c>
    </row>
    <row r="14" spans="1:6">
      <c r="A14" s="29" t="s">
        <v>8</v>
      </c>
      <c r="B14" s="30">
        <v>27131830.43</v>
      </c>
      <c r="C14" s="31">
        <v>19001964.690000001</v>
      </c>
      <c r="D14" s="28">
        <f t="shared" si="0"/>
        <v>70.035690142708901</v>
      </c>
    </row>
    <row r="15" spans="1:6">
      <c r="A15" s="29" t="s">
        <v>9</v>
      </c>
      <c r="B15" s="30">
        <v>5516709.0899999999</v>
      </c>
      <c r="C15" s="31">
        <v>2052620.39</v>
      </c>
      <c r="D15" s="28">
        <f t="shared" si="0"/>
        <v>37.207334237013391</v>
      </c>
    </row>
    <row r="16" spans="1:6">
      <c r="A16" s="26" t="s">
        <v>10</v>
      </c>
      <c r="B16" s="27">
        <f>B10-B13</f>
        <v>-2151277.6900000013</v>
      </c>
      <c r="C16" s="27">
        <f>C10-C13</f>
        <v>1746061.8199999966</v>
      </c>
      <c r="D16" s="28" t="s">
        <v>32</v>
      </c>
    </row>
    <row r="17" spans="1:6">
      <c r="A17" s="26" t="s">
        <v>11</v>
      </c>
      <c r="B17" s="27">
        <f>B18-B27</f>
        <v>2151277.6899999995</v>
      </c>
      <c r="C17" s="27">
        <f>C18-C27</f>
        <v>281664.92999999993</v>
      </c>
      <c r="D17" s="28">
        <f t="shared" si="0"/>
        <v>13.092913634966392</v>
      </c>
      <c r="F17" s="6"/>
    </row>
    <row r="18" spans="1:6">
      <c r="A18" s="26" t="s">
        <v>12</v>
      </c>
      <c r="B18" s="27">
        <f>B19+B25+B26</f>
        <v>3574031.1799999997</v>
      </c>
      <c r="C18" s="27">
        <f>C19+C25+C26</f>
        <v>1392012.26</v>
      </c>
      <c r="D18" s="28">
        <f t="shared" si="0"/>
        <v>38.947960717007511</v>
      </c>
    </row>
    <row r="19" spans="1:6">
      <c r="A19" s="29" t="s">
        <v>13</v>
      </c>
      <c r="B19" s="30">
        <v>2182018.92</v>
      </c>
      <c r="C19" s="31">
        <v>0</v>
      </c>
      <c r="D19" s="28">
        <f t="shared" si="0"/>
        <v>0</v>
      </c>
    </row>
    <row r="20" spans="1:6" ht="45">
      <c r="A20" s="32" t="s">
        <v>38</v>
      </c>
      <c r="B20" s="30">
        <v>0</v>
      </c>
      <c r="C20" s="31">
        <v>0</v>
      </c>
      <c r="D20" s="28">
        <v>0</v>
      </c>
    </row>
    <row r="21" spans="1:6">
      <c r="A21" s="32" t="s">
        <v>33</v>
      </c>
      <c r="B21" s="30"/>
      <c r="C21" s="31">
        <v>0</v>
      </c>
      <c r="D21" s="28">
        <f>C21</f>
        <v>0</v>
      </c>
    </row>
    <row r="22" spans="1:6">
      <c r="A22" s="29" t="s">
        <v>34</v>
      </c>
      <c r="B22" s="30">
        <v>0</v>
      </c>
      <c r="C22" s="31">
        <v>0</v>
      </c>
      <c r="D22" s="28">
        <f>C22</f>
        <v>0</v>
      </c>
    </row>
    <row r="23" spans="1:6" s="1" customFormat="1">
      <c r="A23" s="29" t="s">
        <v>35</v>
      </c>
      <c r="B23" s="30"/>
      <c r="C23" s="31"/>
      <c r="D23" s="28"/>
    </row>
    <row r="24" spans="1:6" s="1" customFormat="1">
      <c r="A24" s="29" t="s">
        <v>36</v>
      </c>
      <c r="B24" s="30"/>
      <c r="C24" s="31"/>
      <c r="D24" s="28"/>
    </row>
    <row r="25" spans="1:6" s="1" customFormat="1" ht="22.5">
      <c r="A25" s="32" t="s">
        <v>39</v>
      </c>
      <c r="B25" s="30">
        <v>1392012.26</v>
      </c>
      <c r="C25" s="30">
        <f>B25</f>
        <v>1392012.26</v>
      </c>
      <c r="D25" s="28"/>
    </row>
    <row r="26" spans="1:6">
      <c r="A26" s="29" t="s">
        <v>37</v>
      </c>
      <c r="B26" s="30">
        <v>0</v>
      </c>
      <c r="C26" s="31">
        <v>0</v>
      </c>
      <c r="D26" s="28">
        <v>0</v>
      </c>
    </row>
    <row r="27" spans="1:6">
      <c r="A27" s="26" t="s">
        <v>14</v>
      </c>
      <c r="B27" s="27">
        <f>B28+B32</f>
        <v>1422753.49</v>
      </c>
      <c r="C27" s="27">
        <f>C28</f>
        <v>1110347.33</v>
      </c>
      <c r="D27" s="28">
        <f t="shared" si="0"/>
        <v>78.042144180577623</v>
      </c>
    </row>
    <row r="28" spans="1:6" ht="19.5" customHeight="1">
      <c r="A28" s="29" t="s">
        <v>15</v>
      </c>
      <c r="B28" s="33">
        <v>1422753.49</v>
      </c>
      <c r="C28" s="34">
        <v>1110347.33</v>
      </c>
      <c r="D28" s="28">
        <f t="shared" si="0"/>
        <v>78.042144180577623</v>
      </c>
    </row>
    <row r="29" spans="1:6" ht="45">
      <c r="A29" s="35" t="s">
        <v>16</v>
      </c>
      <c r="B29" s="30">
        <v>0</v>
      </c>
      <c r="C29" s="31">
        <v>0</v>
      </c>
      <c r="D29" s="28">
        <f>C29</f>
        <v>0</v>
      </c>
    </row>
    <row r="30" spans="1:6">
      <c r="A30" s="36" t="s">
        <v>40</v>
      </c>
      <c r="B30" s="37">
        <v>0</v>
      </c>
      <c r="C30" s="38">
        <v>0</v>
      </c>
      <c r="D30" s="28">
        <f t="shared" ref="D30:D32" si="1">C30</f>
        <v>0</v>
      </c>
    </row>
    <row r="31" spans="1:6" s="1" customFormat="1">
      <c r="A31" s="36" t="s">
        <v>41</v>
      </c>
      <c r="B31" s="39"/>
      <c r="C31" s="40"/>
      <c r="D31" s="28"/>
    </row>
    <row r="32" spans="1:6" ht="15" thickBot="1">
      <c r="A32" s="41" t="s">
        <v>42</v>
      </c>
      <c r="B32" s="42">
        <v>0</v>
      </c>
      <c r="C32" s="42">
        <v>0</v>
      </c>
      <c r="D32" s="28">
        <f t="shared" si="1"/>
        <v>0</v>
      </c>
    </row>
    <row r="33" spans="1:4" ht="21" customHeight="1" thickTop="1">
      <c r="A33" s="43" t="s">
        <v>52</v>
      </c>
      <c r="B33" s="44"/>
      <c r="C33" s="44"/>
      <c r="D33" s="45">
        <v>5203310</v>
      </c>
    </row>
    <row r="34" spans="1:4" ht="24" customHeight="1">
      <c r="A34" s="14" t="s">
        <v>47</v>
      </c>
      <c r="B34" s="14"/>
      <c r="C34" s="14"/>
      <c r="D34" s="14"/>
    </row>
    <row r="35" spans="1:4" ht="27.75" customHeight="1">
      <c r="A35" s="11" t="s">
        <v>28</v>
      </c>
      <c r="B35" s="12" t="s">
        <v>29</v>
      </c>
      <c r="C35" s="12" t="s">
        <v>30</v>
      </c>
      <c r="D35" s="12" t="s">
        <v>31</v>
      </c>
    </row>
    <row r="36" spans="1:4" s="1" customFormat="1" ht="132.75" customHeight="1">
      <c r="A36" s="46">
        <v>4</v>
      </c>
      <c r="B36" s="47">
        <f>1561.64+653.25</f>
        <v>2214.8900000000003</v>
      </c>
      <c r="C36" s="48" t="s">
        <v>53</v>
      </c>
      <c r="D36" s="8" t="s">
        <v>44</v>
      </c>
    </row>
    <row r="37" spans="1:4" s="1" customFormat="1" ht="51" customHeight="1">
      <c r="A37" s="46">
        <v>1</v>
      </c>
      <c r="B37" s="47">
        <v>331.5</v>
      </c>
      <c r="C37" s="48" t="s">
        <v>54</v>
      </c>
      <c r="D37" s="8" t="s">
        <v>55</v>
      </c>
    </row>
    <row r="38" spans="1:4" ht="21.75" customHeight="1">
      <c r="A38" s="1"/>
      <c r="B38" s="2"/>
      <c r="C38" s="4" t="s">
        <v>45</v>
      </c>
      <c r="D38" s="3"/>
    </row>
    <row r="39" spans="1:4" s="1" customFormat="1" ht="5.25" customHeight="1">
      <c r="B39" s="2"/>
      <c r="C39" s="4"/>
      <c r="D39" s="3"/>
    </row>
    <row r="40" spans="1:4" s="1" customFormat="1">
      <c r="B40" s="2"/>
      <c r="C40" s="4" t="s">
        <v>46</v>
      </c>
      <c r="D40" s="3"/>
    </row>
    <row r="41" spans="1:4">
      <c r="A41" s="1"/>
      <c r="B41" s="2"/>
      <c r="C41" s="4"/>
      <c r="D41" s="3"/>
    </row>
    <row r="42" spans="1:4">
      <c r="A42" s="1"/>
      <c r="B42" s="1"/>
      <c r="C42" s="1"/>
      <c r="D42" s="5"/>
    </row>
    <row r="43" spans="1:4">
      <c r="A43" s="1"/>
      <c r="B43" s="1"/>
      <c r="C43" s="1"/>
      <c r="D43" s="5"/>
    </row>
    <row r="44" spans="1:4">
      <c r="A44" s="1"/>
      <c r="B44" s="1"/>
      <c r="C44" s="1"/>
      <c r="D44" s="5"/>
    </row>
  </sheetData>
  <mergeCells count="10">
    <mergeCell ref="C1:D1"/>
    <mergeCell ref="C2:D2"/>
    <mergeCell ref="B4:D4"/>
    <mergeCell ref="A34:D34"/>
    <mergeCell ref="A5:D5"/>
    <mergeCell ref="A7:A8"/>
    <mergeCell ref="B7:B8"/>
    <mergeCell ref="D7:D8"/>
    <mergeCell ref="C7:C8"/>
    <mergeCell ref="C3:D3"/>
  </mergeCells>
  <pageMargins left="0.70866141732283472" right="0.51181102362204722" top="0.15748031496062992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6"/>
  <sheetViews>
    <sheetView workbookViewId="0">
      <selection activeCell="F21" sqref="F21"/>
    </sheetView>
  </sheetViews>
  <sheetFormatPr defaultRowHeight="14.25"/>
  <cols>
    <col min="4" max="4" width="14.875" customWidth="1"/>
    <col min="6" max="6" width="9.875" bestFit="1" customWidth="1"/>
    <col min="7" max="7" width="13.25" customWidth="1"/>
    <col min="9" max="9" width="11.375" bestFit="1" customWidth="1"/>
  </cols>
  <sheetData>
    <row r="3" spans="2:15" ht="15">
      <c r="B3" s="1" t="s">
        <v>20</v>
      </c>
      <c r="D3" s="7">
        <v>25630516.760000002</v>
      </c>
      <c r="E3" s="1" t="s">
        <v>19</v>
      </c>
      <c r="F3" s="1"/>
      <c r="G3" s="7">
        <v>23404124.170000002</v>
      </c>
      <c r="I3" s="6">
        <f>D3-G3</f>
        <v>2226392.59</v>
      </c>
    </row>
    <row r="4" spans="2:15">
      <c r="C4" s="1" t="s">
        <v>17</v>
      </c>
      <c r="D4" s="6">
        <f>D3-D5</f>
        <v>18030819.370000001</v>
      </c>
      <c r="E4" s="1"/>
      <c r="F4" s="1" t="s">
        <v>17</v>
      </c>
      <c r="G4" s="6">
        <f>G3-G5</f>
        <v>18519218.690000001</v>
      </c>
      <c r="I4" s="6">
        <f t="shared" ref="I4:I5" si="0">D4-G4</f>
        <v>-488399.3200000003</v>
      </c>
    </row>
    <row r="5" spans="2:15">
      <c r="C5" s="1" t="s">
        <v>18</v>
      </c>
      <c r="D5" s="6">
        <f>SUM(D6:D26)</f>
        <v>7599697.3899999997</v>
      </c>
      <c r="E5" s="1"/>
      <c r="F5" s="1" t="s">
        <v>18</v>
      </c>
      <c r="G5" s="6">
        <f>SUM(G6:G11)</f>
        <v>4884905.4799999995</v>
      </c>
      <c r="I5" s="6">
        <f t="shared" si="0"/>
        <v>2714791.91</v>
      </c>
    </row>
    <row r="6" spans="2:15">
      <c r="D6" s="6">
        <v>5400572.8499999996</v>
      </c>
      <c r="G6" s="6">
        <v>4181959.29</v>
      </c>
      <c r="I6" s="1" t="s">
        <v>22</v>
      </c>
    </row>
    <row r="7" spans="2:15">
      <c r="D7" s="6">
        <v>50000</v>
      </c>
      <c r="G7" s="6">
        <v>30475.64</v>
      </c>
      <c r="I7" s="1" t="s">
        <v>21</v>
      </c>
    </row>
    <row r="8" spans="2:15">
      <c r="D8" s="6">
        <v>162104.32000000001</v>
      </c>
      <c r="G8" s="6">
        <v>37535</v>
      </c>
      <c r="I8" s="24" t="s">
        <v>23</v>
      </c>
      <c r="J8" s="25"/>
      <c r="K8" s="25"/>
      <c r="L8" s="25"/>
      <c r="M8" s="25"/>
      <c r="N8" s="25"/>
      <c r="O8" s="25"/>
    </row>
    <row r="9" spans="2:15">
      <c r="D9" s="6">
        <v>14494</v>
      </c>
      <c r="G9" s="6">
        <v>234850.62</v>
      </c>
      <c r="I9" s="24" t="s">
        <v>24</v>
      </c>
      <c r="J9" s="25"/>
      <c r="K9" s="25"/>
      <c r="L9" s="25"/>
      <c r="M9" s="25"/>
      <c r="N9" s="25"/>
      <c r="O9" s="25"/>
    </row>
    <row r="10" spans="2:15">
      <c r="D10" s="6">
        <v>83928.27</v>
      </c>
      <c r="G10" s="6">
        <v>84.93</v>
      </c>
      <c r="I10" s="24" t="s">
        <v>25</v>
      </c>
      <c r="J10" s="25"/>
      <c r="K10" s="25"/>
      <c r="L10" s="25"/>
      <c r="M10" s="25"/>
      <c r="N10" s="25"/>
      <c r="O10" s="25"/>
    </row>
    <row r="11" spans="2:15">
      <c r="D11" s="6">
        <v>55050.65</v>
      </c>
      <c r="G11" s="6">
        <v>400000</v>
      </c>
      <c r="I11" s="24" t="s">
        <v>26</v>
      </c>
      <c r="J11" s="25"/>
      <c r="K11" s="25"/>
      <c r="L11" s="25"/>
      <c r="M11" s="25"/>
      <c r="N11" s="25"/>
      <c r="O11" s="25"/>
    </row>
    <row r="12" spans="2:15">
      <c r="D12" s="6">
        <v>14012.16</v>
      </c>
    </row>
    <row r="13" spans="2:15">
      <c r="D13" s="6">
        <v>45885.84</v>
      </c>
    </row>
    <row r="14" spans="2:15">
      <c r="D14" s="6">
        <v>24936.79</v>
      </c>
    </row>
    <row r="15" spans="2:15">
      <c r="D15" s="6">
        <v>74000</v>
      </c>
    </row>
    <row r="16" spans="2:15">
      <c r="D16" s="6">
        <v>13361.24</v>
      </c>
    </row>
    <row r="17" spans="4:6">
      <c r="D17" s="6">
        <v>24268.04</v>
      </c>
    </row>
    <row r="18" spans="4:6">
      <c r="D18" s="6">
        <v>12267.51</v>
      </c>
    </row>
    <row r="19" spans="4:6">
      <c r="D19" s="6">
        <v>27654.91</v>
      </c>
    </row>
    <row r="20" spans="4:6">
      <c r="D20" s="6">
        <v>305467.92</v>
      </c>
      <c r="F20" s="6"/>
    </row>
    <row r="21" spans="4:6">
      <c r="D21" s="6">
        <v>193618.48</v>
      </c>
    </row>
    <row r="22" spans="4:6">
      <c r="D22" s="6">
        <v>4000</v>
      </c>
    </row>
    <row r="23" spans="4:6">
      <c r="D23" s="6">
        <v>55112.14</v>
      </c>
    </row>
    <row r="24" spans="4:6">
      <c r="D24" s="6">
        <v>192951.09</v>
      </c>
    </row>
    <row r="25" spans="4:6">
      <c r="D25" s="6">
        <v>837019.18</v>
      </c>
    </row>
    <row r="26" spans="4:6">
      <c r="D26" s="6">
        <v>8992</v>
      </c>
    </row>
  </sheetData>
  <mergeCells count="4">
    <mergeCell ref="I8:O8"/>
    <mergeCell ref="I9:O9"/>
    <mergeCell ref="I10:O10"/>
    <mergeCell ref="I11:O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Skarbnik-Agata</cp:lastModifiedBy>
  <cp:lastPrinted>2018-10-26T11:17:57Z</cp:lastPrinted>
  <dcterms:created xsi:type="dcterms:W3CDTF">2013-02-11T12:44:08Z</dcterms:created>
  <dcterms:modified xsi:type="dcterms:W3CDTF">2018-10-26T11:21:57Z</dcterms:modified>
</cp:coreProperties>
</file>